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tilisateur\Documents\A.A.P.P.M.A\AG et CA\AG 2021\BROUILLON\"/>
    </mc:Choice>
  </mc:AlternateContent>
  <xr:revisionPtr revIDLastSave="0" documentId="13_ncr:1_{50395942-9110-4A5F-8E2E-56C0264AD1F5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ILAN PREVISIONNEL 2021" sheetId="1" r:id="rId1"/>
    <sheet name="BILAN 2020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1" i="1"/>
  <c r="D40" i="1"/>
  <c r="D34" i="1"/>
  <c r="D19" i="1"/>
  <c r="D29" i="1"/>
  <c r="B32" i="2"/>
  <c r="B49" i="2"/>
  <c r="D47" i="2"/>
  <c r="B47" i="2"/>
  <c r="B44" i="2"/>
  <c r="B40" i="2"/>
  <c r="B25" i="2"/>
  <c r="B21" i="2"/>
  <c r="D42" i="1" l="1"/>
  <c r="B37" i="1" l="1"/>
  <c r="D41" i="2"/>
  <c r="D36" i="2" l="1"/>
  <c r="D23" i="2"/>
  <c r="D49" i="2" l="1"/>
  <c r="D50" i="2" s="1"/>
  <c r="B30" i="1"/>
  <c r="B40" i="1"/>
  <c r="B42" i="1" l="1"/>
</calcChain>
</file>

<file path=xl/sharedStrings.xml><?xml version="1.0" encoding="utf-8"?>
<sst xmlns="http://schemas.openxmlformats.org/spreadsheetml/2006/main" count="138" uniqueCount="91">
  <si>
    <t>CHARGES</t>
  </si>
  <si>
    <t>PRODUITS</t>
  </si>
  <si>
    <t>Achats matériels travaux</t>
  </si>
  <si>
    <t>Achats matériels animations</t>
  </si>
  <si>
    <t>Animations pédagogiques</t>
  </si>
  <si>
    <t>Achats poissons</t>
  </si>
  <si>
    <t>Carburant</t>
  </si>
  <si>
    <t>Fournitures administratives</t>
  </si>
  <si>
    <t>Mise à disposition de personnel</t>
  </si>
  <si>
    <t>Baux de pêche</t>
  </si>
  <si>
    <t>Entretien des véhicules</t>
  </si>
  <si>
    <t>Fédération 64 programme SOURCE</t>
  </si>
  <si>
    <t>Ristournes dépositaires</t>
  </si>
  <si>
    <t>MIGRADOUR suivi anguille</t>
  </si>
  <si>
    <t>MIGRADOUR suivi saumon</t>
  </si>
  <si>
    <t>MIGRADOUR Suivi des frayères</t>
  </si>
  <si>
    <t>MIGRADOUR comptage SOEIX</t>
  </si>
  <si>
    <t>Total animations et mise à disposition</t>
  </si>
  <si>
    <t>Timbres et affranchissements</t>
  </si>
  <si>
    <t>Travaux</t>
  </si>
  <si>
    <t>Services bancaires</t>
  </si>
  <si>
    <t>Entretien des passes à poissons</t>
  </si>
  <si>
    <t>Produits des activités annexes</t>
  </si>
  <si>
    <t>Total achats et charges</t>
  </si>
  <si>
    <t>Honoraires</t>
  </si>
  <si>
    <t>Commissions sur ventes permis</t>
  </si>
  <si>
    <t>Total prestations et cotisations</t>
  </si>
  <si>
    <t>Reversement baux de pêche domaine public</t>
  </si>
  <si>
    <t>Salaires bruts</t>
  </si>
  <si>
    <t>Primes et gratifications</t>
  </si>
  <si>
    <t>Total production vendue</t>
  </si>
  <si>
    <t>Subventions reçues</t>
  </si>
  <si>
    <t>Total salaires</t>
  </si>
  <si>
    <t>Commune d'Oloron</t>
  </si>
  <si>
    <t>Cotisations à l'URSSAF</t>
  </si>
  <si>
    <t>Cotisations aux mutuelles</t>
  </si>
  <si>
    <t>Cotisations aux caisses de retraite</t>
  </si>
  <si>
    <t>Total des subventions</t>
  </si>
  <si>
    <t>Total charges sociales</t>
  </si>
  <si>
    <t>Intérêts livret A</t>
  </si>
  <si>
    <t>Amotissements des immobilisations corp</t>
  </si>
  <si>
    <t>Total des produits divers</t>
  </si>
  <si>
    <t>Total amortissements</t>
  </si>
  <si>
    <t>TOTAL PRODUITS</t>
  </si>
  <si>
    <t>TOTAL CHARGES</t>
  </si>
  <si>
    <t>SMGOAO</t>
  </si>
  <si>
    <t>Carburants</t>
  </si>
  <si>
    <t>Ristournes Dépositaires</t>
  </si>
  <si>
    <t>Charges sociales congés payés</t>
  </si>
  <si>
    <t>Charges exceptionnelles</t>
  </si>
  <si>
    <t>Fédération 64 Natura 2000 Ecrevisse</t>
  </si>
  <si>
    <t>Divers</t>
  </si>
  <si>
    <t>Total salaires + gratifications</t>
  </si>
  <si>
    <t>Total travaux + activités annexes</t>
  </si>
  <si>
    <t>Excédent</t>
  </si>
  <si>
    <t>Congés payés</t>
  </si>
  <si>
    <t>CC Béarn des gaves</t>
  </si>
  <si>
    <t>Subvention CC Bearn des gaves</t>
  </si>
  <si>
    <t>Fédération 64 Écrevisse</t>
  </si>
  <si>
    <t>Indemnités IJSS bruts</t>
  </si>
  <si>
    <t>Fédération 64 Prélèvement peste + prospection</t>
  </si>
  <si>
    <t>SMGOAO intervention Bucheronnage</t>
  </si>
  <si>
    <t>SMGOAO Entretiens Gave d'Issaux + Gave d'Aspe</t>
  </si>
  <si>
    <t>Fiches projets restaurations entretiens Gaves</t>
  </si>
  <si>
    <t>Frais déplacements administrateurs</t>
  </si>
  <si>
    <t>Total cotisations et Honoraires</t>
  </si>
  <si>
    <t>Cotisations ASSEDIC</t>
  </si>
  <si>
    <t>Medecine du travail</t>
  </si>
  <si>
    <t>Total charges except. + divers</t>
  </si>
  <si>
    <t>Amotissements des immobilisations corp.</t>
  </si>
  <si>
    <t>Animations</t>
  </si>
  <si>
    <t>Réciprocité</t>
  </si>
  <si>
    <t>Transactions civiles</t>
  </si>
  <si>
    <t>Fédération 64 pêches élec.</t>
  </si>
  <si>
    <t>Frais déplacements salariés</t>
  </si>
  <si>
    <t>Cotisations OCAPIAT + MIGRADOUR + SOURCE</t>
  </si>
  <si>
    <t>Cotisations OCAPIAT + MIGRADOUR+ SOURCE</t>
  </si>
  <si>
    <t>Primes des assurances</t>
  </si>
  <si>
    <t>Autres charges du personnel</t>
  </si>
  <si>
    <t>Frais des réunions et manifestations</t>
  </si>
  <si>
    <t>COMPTE DE RESULTAT 2020</t>
  </si>
  <si>
    <t>BUDGET PRÉVISIONNEL 2021</t>
  </si>
  <si>
    <t>Charges diverses de gestion courante</t>
  </si>
  <si>
    <t>Fédération 64 pêches élec. (Sauvetage)</t>
  </si>
  <si>
    <t>Fédération 64 pêches élec. (Inventaire)</t>
  </si>
  <si>
    <t>Fédération 64 suivi assecs sur l'Ourtau et Layous</t>
  </si>
  <si>
    <t>Fiches projets empoissonnements</t>
  </si>
  <si>
    <t>Produits diverses de gestion courante</t>
  </si>
  <si>
    <t>Téléphone fixe, internet et mobiles</t>
  </si>
  <si>
    <t>Fiches projets empoissonements</t>
  </si>
  <si>
    <t>Fiches projets entretien des GAVES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</si>
</sst>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rgb="FFFFFFFF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14"/>
      <color theme="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sz val="14"/>
      <color rgb="FF604900"/>
      <name val="Calibri Light"/>
      <family val="2"/>
      <scheme val="major"/>
    </font>
    <font>
      <sz val="14"/>
      <color theme="0"/>
      <name val="Calibri Light"/>
      <family val="2"/>
      <scheme val="major"/>
    </font>
    <font>
      <b/>
      <sz val="14"/>
      <color rgb="FF00B050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6" borderId="8" xfId="0" applyFont="1" applyFill="1" applyBorder="1" applyAlignment="1">
      <alignment horizontal="right" vertical="center"/>
    </xf>
    <xf numFmtId="3" fontId="6" fillId="6" borderId="7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0" fontId="6" fillId="6" borderId="7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  <xf numFmtId="3" fontId="6" fillId="0" borderId="6" xfId="0" applyNumberFormat="1" applyFont="1" applyFill="1" applyBorder="1" applyAlignment="1">
      <alignment vertical="center"/>
    </xf>
    <xf numFmtId="0" fontId="3" fillId="6" borderId="8" xfId="0" applyFont="1" applyFill="1" applyBorder="1" applyAlignment="1">
      <alignment horizontal="center" vertical="center"/>
    </xf>
    <xf numFmtId="3" fontId="3" fillId="6" borderId="8" xfId="0" applyNumberFormat="1" applyFont="1" applyFill="1" applyBorder="1" applyAlignment="1">
      <alignment vertical="center"/>
    </xf>
    <xf numFmtId="3" fontId="3" fillId="6" borderId="7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9" fillId="0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vertical="center"/>
    </xf>
    <xf numFmtId="3" fontId="6" fillId="4" borderId="1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6" fillId="4" borderId="13" xfId="0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3" fontId="11" fillId="0" borderId="7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04900"/>
      <color rgb="FF10A4D8"/>
      <color rgb="FFA88000"/>
      <color rgb="FFFFFFFF"/>
      <color rgb="FFD09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Bleu 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19" zoomScaleNormal="100" workbookViewId="0">
      <selection activeCell="C37" sqref="C37"/>
    </sheetView>
  </sheetViews>
  <sheetFormatPr baseColWidth="10" defaultColWidth="11.5546875" defaultRowHeight="14.4" x14ac:dyDescent="0.3"/>
  <cols>
    <col min="1" max="1" width="51.77734375" style="2" bestFit="1" customWidth="1"/>
    <col min="2" max="2" width="11.6640625" style="2" customWidth="1"/>
    <col min="3" max="3" width="51.77734375" style="2" customWidth="1"/>
    <col min="4" max="4" width="11.6640625" style="2" customWidth="1"/>
    <col min="5" max="16384" width="11.5546875" style="2"/>
  </cols>
  <sheetData>
    <row r="1" spans="1:6" ht="19.95" customHeight="1" x14ac:dyDescent="0.3">
      <c r="A1" s="1" t="s">
        <v>81</v>
      </c>
      <c r="B1" s="1"/>
      <c r="C1" s="1"/>
      <c r="D1" s="1"/>
    </row>
    <row r="2" spans="1:6" ht="25.2" customHeight="1" x14ac:dyDescent="0.3">
      <c r="A2" s="1"/>
      <c r="B2" s="1"/>
      <c r="C2" s="1"/>
      <c r="D2" s="1"/>
    </row>
    <row r="3" spans="1:6" ht="28.2" customHeight="1" thickBot="1" x14ac:dyDescent="0.35"/>
    <row r="4" spans="1:6" s="6" customFormat="1" ht="18.600000000000001" thickBot="1" x14ac:dyDescent="0.35">
      <c r="A4" s="3" t="s">
        <v>0</v>
      </c>
      <c r="B4" s="4"/>
      <c r="C4" s="3" t="s">
        <v>1</v>
      </c>
      <c r="D4" s="5"/>
    </row>
    <row r="5" spans="1:6" ht="18" x14ac:dyDescent="0.3">
      <c r="A5" s="7" t="s">
        <v>2</v>
      </c>
      <c r="B5" s="8">
        <v>950</v>
      </c>
      <c r="C5" s="9" t="s">
        <v>8</v>
      </c>
      <c r="D5" s="10"/>
    </row>
    <row r="6" spans="1:6" ht="18" x14ac:dyDescent="0.3">
      <c r="A6" s="7" t="s">
        <v>3</v>
      </c>
      <c r="B6" s="8">
        <v>400</v>
      </c>
      <c r="C6" s="7" t="s">
        <v>73</v>
      </c>
      <c r="D6" s="10">
        <v>4000</v>
      </c>
    </row>
    <row r="7" spans="1:6" ht="18" x14ac:dyDescent="0.3">
      <c r="A7" s="7" t="s">
        <v>5</v>
      </c>
      <c r="B7" s="8">
        <v>8500</v>
      </c>
      <c r="C7" s="7" t="s">
        <v>11</v>
      </c>
      <c r="D7" s="10">
        <v>35900</v>
      </c>
    </row>
    <row r="8" spans="1:6" ht="18" x14ac:dyDescent="0.3">
      <c r="A8" s="7" t="s">
        <v>6</v>
      </c>
      <c r="B8" s="11">
        <v>2100</v>
      </c>
      <c r="C8" s="7" t="s">
        <v>58</v>
      </c>
      <c r="D8" s="10">
        <v>2750</v>
      </c>
    </row>
    <row r="9" spans="1:6" ht="18" x14ac:dyDescent="0.3">
      <c r="A9" s="7" t="s">
        <v>7</v>
      </c>
      <c r="B9" s="11">
        <v>700</v>
      </c>
      <c r="C9" s="7"/>
      <c r="D9" s="10"/>
    </row>
    <row r="10" spans="1:6" ht="18" x14ac:dyDescent="0.3">
      <c r="A10" s="7" t="s">
        <v>9</v>
      </c>
      <c r="B10" s="11">
        <v>4800</v>
      </c>
      <c r="C10" s="7" t="s">
        <v>13</v>
      </c>
      <c r="D10" s="10">
        <v>600</v>
      </c>
      <c r="F10" s="12"/>
    </row>
    <row r="11" spans="1:6" ht="15" customHeight="1" x14ac:dyDescent="0.3">
      <c r="A11" s="7" t="s">
        <v>10</v>
      </c>
      <c r="B11" s="11">
        <v>1900</v>
      </c>
      <c r="C11" s="7" t="s">
        <v>14</v>
      </c>
      <c r="D11" s="10">
        <v>3600</v>
      </c>
    </row>
    <row r="12" spans="1:6" ht="15" customHeight="1" x14ac:dyDescent="0.3">
      <c r="A12" s="7" t="s">
        <v>12</v>
      </c>
      <c r="B12" s="11">
        <v>1900</v>
      </c>
      <c r="C12" s="7" t="s">
        <v>15</v>
      </c>
      <c r="D12" s="10">
        <v>4300</v>
      </c>
    </row>
    <row r="13" spans="1:6" ht="18" x14ac:dyDescent="0.3">
      <c r="A13" s="7" t="s">
        <v>77</v>
      </c>
      <c r="B13" s="11">
        <v>2940</v>
      </c>
      <c r="C13" s="7" t="s">
        <v>16</v>
      </c>
      <c r="D13" s="10">
        <v>4200</v>
      </c>
    </row>
    <row r="14" spans="1:6" ht="18" x14ac:dyDescent="0.3">
      <c r="A14" s="7" t="s">
        <v>79</v>
      </c>
      <c r="B14" s="11">
        <v>750</v>
      </c>
      <c r="C14" s="7"/>
      <c r="D14" s="10"/>
    </row>
    <row r="15" spans="1:6" ht="18" x14ac:dyDescent="0.3">
      <c r="A15" s="7" t="s">
        <v>64</v>
      </c>
      <c r="B15" s="11">
        <v>1200</v>
      </c>
      <c r="C15" s="7" t="s">
        <v>45</v>
      </c>
      <c r="D15" s="10">
        <v>20600</v>
      </c>
    </row>
    <row r="16" spans="1:6" ht="18" x14ac:dyDescent="0.3">
      <c r="A16" s="7" t="s">
        <v>74</v>
      </c>
      <c r="B16" s="11">
        <v>2200</v>
      </c>
      <c r="C16" s="7"/>
      <c r="D16" s="10"/>
    </row>
    <row r="17" spans="1:6" ht="18" x14ac:dyDescent="0.3">
      <c r="A17" s="7" t="s">
        <v>88</v>
      </c>
      <c r="B17" s="11">
        <v>1830</v>
      </c>
      <c r="C17" s="7"/>
      <c r="D17" s="10"/>
    </row>
    <row r="18" spans="1:6" ht="18.600000000000001" thickBot="1" x14ac:dyDescent="0.35">
      <c r="A18" s="7" t="s">
        <v>18</v>
      </c>
      <c r="B18" s="11">
        <v>200</v>
      </c>
      <c r="C18" s="7"/>
      <c r="D18" s="10"/>
    </row>
    <row r="19" spans="1:6" ht="18.600000000000001" thickBot="1" x14ac:dyDescent="0.35">
      <c r="A19" s="7" t="s">
        <v>20</v>
      </c>
      <c r="B19" s="11">
        <v>270</v>
      </c>
      <c r="C19" s="13" t="s">
        <v>17</v>
      </c>
      <c r="D19" s="14">
        <f>SUM(D5:D17)</f>
        <v>75950</v>
      </c>
    </row>
    <row r="20" spans="1:6" ht="18.600000000000001" thickBot="1" x14ac:dyDescent="0.35">
      <c r="A20" s="7"/>
      <c r="B20" s="11"/>
      <c r="C20" s="9" t="s">
        <v>19</v>
      </c>
      <c r="D20" s="10"/>
    </row>
    <row r="21" spans="1:6" ht="18.600000000000001" thickBot="1" x14ac:dyDescent="0.35">
      <c r="A21" s="13" t="s">
        <v>23</v>
      </c>
      <c r="B21" s="14">
        <f>SUM(B5:B20)</f>
        <v>30640</v>
      </c>
      <c r="C21" s="7" t="s">
        <v>21</v>
      </c>
      <c r="D21" s="10">
        <v>5900</v>
      </c>
    </row>
    <row r="22" spans="1:6" ht="18" x14ac:dyDescent="0.3">
      <c r="A22" s="7" t="s">
        <v>24</v>
      </c>
      <c r="B22" s="15">
        <v>4600</v>
      </c>
      <c r="C22" s="9"/>
      <c r="D22" s="10"/>
    </row>
    <row r="23" spans="1:6" ht="18" x14ac:dyDescent="0.3">
      <c r="A23" s="7" t="s">
        <v>76</v>
      </c>
      <c r="B23" s="11">
        <v>1250</v>
      </c>
      <c r="C23" s="9" t="s">
        <v>22</v>
      </c>
      <c r="D23" s="10"/>
    </row>
    <row r="24" spans="1:6" ht="18.600000000000001" thickBot="1" x14ac:dyDescent="0.35">
      <c r="A24" s="7"/>
      <c r="B24" s="11"/>
      <c r="C24" s="16" t="s">
        <v>90</v>
      </c>
      <c r="D24" s="10">
        <v>5500</v>
      </c>
    </row>
    <row r="25" spans="1:6" ht="18.600000000000001" thickBot="1" x14ac:dyDescent="0.35">
      <c r="A25" s="13" t="s">
        <v>26</v>
      </c>
      <c r="B25" s="14">
        <f>SUM(B22:B24)</f>
        <v>5850</v>
      </c>
      <c r="C25" s="16" t="s">
        <v>89</v>
      </c>
      <c r="D25" s="10">
        <v>9800</v>
      </c>
    </row>
    <row r="26" spans="1:6" ht="18" x14ac:dyDescent="0.3">
      <c r="A26" s="7" t="s">
        <v>28</v>
      </c>
      <c r="B26" s="15">
        <v>70000</v>
      </c>
      <c r="C26" s="7" t="s">
        <v>25</v>
      </c>
      <c r="D26" s="10">
        <v>19900</v>
      </c>
    </row>
    <row r="27" spans="1:6" ht="18" x14ac:dyDescent="0.3">
      <c r="A27" s="7" t="s">
        <v>29</v>
      </c>
      <c r="B27" s="11">
        <v>2400</v>
      </c>
      <c r="C27" s="7" t="s">
        <v>71</v>
      </c>
      <c r="D27" s="10">
        <v>5720</v>
      </c>
    </row>
    <row r="28" spans="1:6" ht="18.600000000000001" thickBot="1" x14ac:dyDescent="0.35">
      <c r="A28" s="7" t="s">
        <v>78</v>
      </c>
      <c r="B28" s="11">
        <v>1370</v>
      </c>
      <c r="C28" s="7" t="s">
        <v>27</v>
      </c>
      <c r="D28" s="10">
        <v>2090</v>
      </c>
    </row>
    <row r="29" spans="1:6" ht="18.600000000000001" thickBot="1" x14ac:dyDescent="0.35">
      <c r="A29" s="7"/>
      <c r="B29" s="11"/>
      <c r="C29" s="13" t="s">
        <v>30</v>
      </c>
      <c r="D29" s="14">
        <f>SUM(D20:D28)</f>
        <v>48910</v>
      </c>
    </row>
    <row r="30" spans="1:6" ht="18.600000000000001" thickBot="1" x14ac:dyDescent="0.35">
      <c r="A30" s="13" t="s">
        <v>32</v>
      </c>
      <c r="B30" s="14">
        <f>SUM(B26:B28)</f>
        <v>73770</v>
      </c>
      <c r="C30" s="17" t="s">
        <v>31</v>
      </c>
      <c r="D30" s="18"/>
    </row>
    <row r="31" spans="1:6" ht="18" x14ac:dyDescent="0.3">
      <c r="A31" s="7" t="s">
        <v>34</v>
      </c>
      <c r="B31" s="15">
        <v>4800</v>
      </c>
      <c r="C31" s="19" t="s">
        <v>33</v>
      </c>
      <c r="D31" s="20">
        <v>1515</v>
      </c>
    </row>
    <row r="32" spans="1:6" ht="18" x14ac:dyDescent="0.3">
      <c r="A32" s="7" t="s">
        <v>35</v>
      </c>
      <c r="B32" s="11">
        <v>2500</v>
      </c>
      <c r="C32" s="19" t="s">
        <v>56</v>
      </c>
      <c r="D32" s="20">
        <v>3750</v>
      </c>
      <c r="F32" s="21"/>
    </row>
    <row r="33" spans="1:4" ht="18.600000000000001" thickBot="1" x14ac:dyDescent="0.35">
      <c r="A33" s="7" t="s">
        <v>36</v>
      </c>
      <c r="B33" s="11">
        <v>1350</v>
      </c>
      <c r="C33" s="19"/>
      <c r="D33" s="22"/>
    </row>
    <row r="34" spans="1:4" ht="18.600000000000001" thickBot="1" x14ac:dyDescent="0.35">
      <c r="A34" s="7" t="s">
        <v>66</v>
      </c>
      <c r="B34" s="11">
        <v>3080</v>
      </c>
      <c r="C34" s="13" t="s">
        <v>37</v>
      </c>
      <c r="D34" s="14">
        <f>SUM(D30:D33)</f>
        <v>5265</v>
      </c>
    </row>
    <row r="35" spans="1:4" ht="18" x14ac:dyDescent="0.3">
      <c r="A35" s="7" t="s">
        <v>67</v>
      </c>
      <c r="B35" s="11">
        <v>330</v>
      </c>
      <c r="C35" s="7" t="s">
        <v>39</v>
      </c>
      <c r="D35" s="23">
        <v>320</v>
      </c>
    </row>
    <row r="36" spans="1:4" ht="18.600000000000001" thickBot="1" x14ac:dyDescent="0.35">
      <c r="A36" s="7"/>
      <c r="B36" s="11"/>
      <c r="C36" s="7" t="s">
        <v>87</v>
      </c>
      <c r="D36" s="24">
        <v>75</v>
      </c>
    </row>
    <row r="37" spans="1:4" ht="18.600000000000001" thickBot="1" x14ac:dyDescent="0.35">
      <c r="A37" s="13" t="s">
        <v>38</v>
      </c>
      <c r="B37" s="14">
        <f>+B32+B33+B34+B35+B31</f>
        <v>12060</v>
      </c>
      <c r="C37" s="7"/>
      <c r="D37" s="25"/>
    </row>
    <row r="38" spans="1:4" ht="18" x14ac:dyDescent="0.3">
      <c r="A38" s="19" t="s">
        <v>40</v>
      </c>
      <c r="B38" s="25">
        <v>8200</v>
      </c>
      <c r="C38" s="7"/>
      <c r="D38" s="24"/>
    </row>
    <row r="39" spans="1:4" ht="18.600000000000001" thickBot="1" x14ac:dyDescent="0.35">
      <c r="A39" s="19"/>
      <c r="B39" s="24"/>
      <c r="C39" s="7"/>
      <c r="D39" s="24"/>
    </row>
    <row r="40" spans="1:4" ht="18.600000000000001" thickBot="1" x14ac:dyDescent="0.35">
      <c r="A40" s="26" t="s">
        <v>42</v>
      </c>
      <c r="B40" s="14">
        <f>B38</f>
        <v>8200</v>
      </c>
      <c r="C40" s="13" t="s">
        <v>41</v>
      </c>
      <c r="D40" s="14">
        <f>SUM(D35:D39)</f>
        <v>395</v>
      </c>
    </row>
    <row r="41" spans="1:4" ht="18.600000000000001" thickBot="1" x14ac:dyDescent="0.35">
      <c r="A41" s="7"/>
      <c r="B41" s="11"/>
      <c r="C41" s="27"/>
      <c r="D41" s="28"/>
    </row>
    <row r="42" spans="1:4" ht="18.600000000000001" thickBot="1" x14ac:dyDescent="0.35">
      <c r="A42" s="29" t="s">
        <v>44</v>
      </c>
      <c r="B42" s="30">
        <f>B21+B25+B30+B37+B40</f>
        <v>130520</v>
      </c>
      <c r="C42" s="29" t="s">
        <v>43</v>
      </c>
      <c r="D42" s="31">
        <f>D19+D29+D55+D40+D34</f>
        <v>130520</v>
      </c>
    </row>
    <row r="43" spans="1:4" ht="18.600000000000001" thickBot="1" x14ac:dyDescent="0.35">
      <c r="A43" s="32"/>
      <c r="B43" s="33"/>
      <c r="C43" s="34"/>
      <c r="D43" s="35"/>
    </row>
    <row r="44" spans="1:4" x14ac:dyDescent="0.3">
      <c r="B44" s="12"/>
    </row>
    <row r="45" spans="1:4" x14ac:dyDescent="0.3">
      <c r="A45" s="36"/>
      <c r="D45" s="12"/>
    </row>
    <row r="46" spans="1:4" x14ac:dyDescent="0.3">
      <c r="A46" s="36"/>
      <c r="B46" s="36"/>
      <c r="C46" s="37"/>
      <c r="D46" s="37"/>
    </row>
  </sheetData>
  <mergeCells count="4">
    <mergeCell ref="A4:B4"/>
    <mergeCell ref="C4:D4"/>
    <mergeCell ref="C46:D46"/>
    <mergeCell ref="A1:D2"/>
  </mergeCells>
  <printOptions horizontalCentered="1"/>
  <pageMargins left="0.25" right="0.25" top="0.75" bottom="0.75" header="0.3" footer="0.3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zoomScaleNormal="100" workbookViewId="0">
      <selection activeCell="A22" sqref="A22"/>
    </sheetView>
  </sheetViews>
  <sheetFormatPr baseColWidth="10" defaultColWidth="11.5546875" defaultRowHeight="14.4" x14ac:dyDescent="0.3"/>
  <cols>
    <col min="1" max="1" width="52.109375" style="2" bestFit="1" customWidth="1"/>
    <col min="2" max="2" width="11.33203125" style="2" bestFit="1" customWidth="1"/>
    <col min="3" max="3" width="54.88671875" style="2" bestFit="1" customWidth="1"/>
    <col min="4" max="4" width="11.33203125" style="2" bestFit="1" customWidth="1"/>
    <col min="5" max="16384" width="11.5546875" style="2"/>
  </cols>
  <sheetData>
    <row r="1" spans="1:6" ht="19.95" customHeight="1" x14ac:dyDescent="0.3">
      <c r="A1" s="38" t="s">
        <v>80</v>
      </c>
      <c r="B1" s="38"/>
      <c r="C1" s="38"/>
      <c r="D1" s="38"/>
    </row>
    <row r="2" spans="1:6" ht="19.95" customHeight="1" x14ac:dyDescent="0.3">
      <c r="A2" s="38"/>
      <c r="B2" s="38"/>
      <c r="C2" s="38"/>
      <c r="D2" s="38"/>
    </row>
    <row r="3" spans="1:6" ht="28.2" customHeight="1" thickBot="1" x14ac:dyDescent="0.35"/>
    <row r="4" spans="1:6" s="6" customFormat="1" ht="18.600000000000001" thickBot="1" x14ac:dyDescent="0.35">
      <c r="A4" s="39" t="s">
        <v>0</v>
      </c>
      <c r="B4" s="40"/>
      <c r="C4" s="39" t="s">
        <v>1</v>
      </c>
      <c r="D4" s="40"/>
    </row>
    <row r="5" spans="1:6" ht="18" x14ac:dyDescent="0.3">
      <c r="A5" s="7" t="s">
        <v>2</v>
      </c>
      <c r="B5" s="10">
        <v>1348</v>
      </c>
      <c r="C5" s="9" t="s">
        <v>70</v>
      </c>
      <c r="D5" s="10"/>
    </row>
    <row r="6" spans="1:6" ht="18" x14ac:dyDescent="0.3">
      <c r="A6" s="7" t="s">
        <v>3</v>
      </c>
      <c r="B6" s="10">
        <v>357</v>
      </c>
      <c r="C6" s="7" t="s">
        <v>4</v>
      </c>
      <c r="D6" s="10">
        <v>1500</v>
      </c>
    </row>
    <row r="7" spans="1:6" ht="18" x14ac:dyDescent="0.3">
      <c r="A7" s="7" t="s">
        <v>5</v>
      </c>
      <c r="B7" s="10">
        <v>6778</v>
      </c>
      <c r="C7" s="7"/>
      <c r="D7" s="10"/>
    </row>
    <row r="8" spans="1:6" ht="18" x14ac:dyDescent="0.3">
      <c r="A8" s="7" t="s">
        <v>10</v>
      </c>
      <c r="B8" s="24">
        <v>1829</v>
      </c>
      <c r="C8" s="9" t="s">
        <v>8</v>
      </c>
      <c r="D8" s="10"/>
    </row>
    <row r="9" spans="1:6" ht="18" x14ac:dyDescent="0.3">
      <c r="A9" s="7" t="s">
        <v>46</v>
      </c>
      <c r="B9" s="24">
        <v>1895</v>
      </c>
      <c r="C9" s="7" t="s">
        <v>11</v>
      </c>
      <c r="D9" s="10">
        <v>33119</v>
      </c>
    </row>
    <row r="10" spans="1:6" ht="18" x14ac:dyDescent="0.3">
      <c r="A10" s="7" t="s">
        <v>9</v>
      </c>
      <c r="B10" s="24">
        <v>4762</v>
      </c>
      <c r="C10" s="7" t="s">
        <v>50</v>
      </c>
      <c r="D10" s="10">
        <v>3500</v>
      </c>
      <c r="F10" s="12"/>
    </row>
    <row r="11" spans="1:6" ht="18" x14ac:dyDescent="0.3">
      <c r="A11" s="7" t="s">
        <v>47</v>
      </c>
      <c r="B11" s="24">
        <v>1826</v>
      </c>
      <c r="C11" s="7" t="s">
        <v>83</v>
      </c>
      <c r="D11" s="10">
        <v>2923</v>
      </c>
    </row>
    <row r="12" spans="1:6" ht="18" x14ac:dyDescent="0.3">
      <c r="A12" s="7" t="s">
        <v>77</v>
      </c>
      <c r="B12" s="24">
        <v>2921</v>
      </c>
      <c r="C12" s="7" t="s">
        <v>84</v>
      </c>
      <c r="D12" s="10">
        <v>4462</v>
      </c>
    </row>
    <row r="13" spans="1:6" ht="18" x14ac:dyDescent="0.3">
      <c r="A13" s="7" t="s">
        <v>79</v>
      </c>
      <c r="B13" s="24">
        <v>252</v>
      </c>
      <c r="C13" s="7" t="s">
        <v>60</v>
      </c>
      <c r="D13" s="10">
        <v>2250</v>
      </c>
    </row>
    <row r="14" spans="1:6" ht="18" x14ac:dyDescent="0.3">
      <c r="A14" s="7" t="s">
        <v>64</v>
      </c>
      <c r="B14" s="24">
        <v>1039</v>
      </c>
      <c r="C14" s="7" t="s">
        <v>85</v>
      </c>
      <c r="D14" s="10">
        <v>2000</v>
      </c>
    </row>
    <row r="15" spans="1:6" ht="18" x14ac:dyDescent="0.3">
      <c r="A15" s="7" t="s">
        <v>74</v>
      </c>
      <c r="B15" s="24">
        <v>2936</v>
      </c>
      <c r="C15" s="7"/>
      <c r="D15" s="10"/>
    </row>
    <row r="16" spans="1:6" ht="18" x14ac:dyDescent="0.3">
      <c r="A16" s="7" t="s">
        <v>7</v>
      </c>
      <c r="B16" s="24">
        <v>388</v>
      </c>
      <c r="C16" s="7" t="s">
        <v>13</v>
      </c>
      <c r="D16" s="10">
        <v>767</v>
      </c>
    </row>
    <row r="17" spans="1:4" ht="18" x14ac:dyDescent="0.3">
      <c r="A17" s="7" t="s">
        <v>88</v>
      </c>
      <c r="B17" s="24">
        <v>1832</v>
      </c>
      <c r="C17" s="7" t="s">
        <v>14</v>
      </c>
      <c r="D17" s="10">
        <v>3194</v>
      </c>
    </row>
    <row r="18" spans="1:4" ht="18" x14ac:dyDescent="0.3">
      <c r="A18" s="7" t="s">
        <v>18</v>
      </c>
      <c r="B18" s="24">
        <v>206</v>
      </c>
      <c r="C18" s="7" t="s">
        <v>16</v>
      </c>
      <c r="D18" s="10">
        <v>7610</v>
      </c>
    </row>
    <row r="19" spans="1:4" ht="18" x14ac:dyDescent="0.3">
      <c r="A19" s="7" t="s">
        <v>20</v>
      </c>
      <c r="B19" s="24">
        <v>264</v>
      </c>
      <c r="C19" s="7"/>
      <c r="D19" s="10"/>
    </row>
    <row r="20" spans="1:4" ht="18" x14ac:dyDescent="0.3">
      <c r="A20" s="7"/>
      <c r="B20" s="24"/>
      <c r="C20" s="7" t="s">
        <v>61</v>
      </c>
      <c r="D20" s="10">
        <v>12810</v>
      </c>
    </row>
    <row r="21" spans="1:4" ht="18.600000000000001" thickBot="1" x14ac:dyDescent="0.35">
      <c r="A21" s="41" t="s">
        <v>23</v>
      </c>
      <c r="B21" s="42">
        <f>SUM(B4:B20)</f>
        <v>28633</v>
      </c>
      <c r="C21" s="7" t="s">
        <v>62</v>
      </c>
      <c r="D21" s="10">
        <v>5040</v>
      </c>
    </row>
    <row r="22" spans="1:4" ht="18" x14ac:dyDescent="0.3">
      <c r="A22" s="7" t="s">
        <v>24</v>
      </c>
      <c r="B22" s="24">
        <v>4864</v>
      </c>
      <c r="C22" s="7"/>
      <c r="D22" s="10"/>
    </row>
    <row r="23" spans="1:4" ht="18.600000000000001" thickBot="1" x14ac:dyDescent="0.35">
      <c r="A23" s="7" t="s">
        <v>75</v>
      </c>
      <c r="B23" s="24">
        <v>1220</v>
      </c>
      <c r="C23" s="41" t="s">
        <v>17</v>
      </c>
      <c r="D23" s="42">
        <f>SUM(D5:D22)</f>
        <v>79175</v>
      </c>
    </row>
    <row r="24" spans="1:4" ht="18" x14ac:dyDescent="0.3">
      <c r="A24" s="7"/>
      <c r="B24" s="24"/>
      <c r="C24" s="9" t="s">
        <v>19</v>
      </c>
      <c r="D24" s="10"/>
    </row>
    <row r="25" spans="1:4" ht="18.600000000000001" thickBot="1" x14ac:dyDescent="0.35">
      <c r="A25" s="41" t="s">
        <v>65</v>
      </c>
      <c r="B25" s="42">
        <f>SUM(B22:B24)</f>
        <v>6084</v>
      </c>
      <c r="C25" s="7" t="s">
        <v>21</v>
      </c>
      <c r="D25" s="10">
        <v>5896</v>
      </c>
    </row>
    <row r="26" spans="1:4" ht="18" x14ac:dyDescent="0.3">
      <c r="A26" s="7" t="s">
        <v>28</v>
      </c>
      <c r="B26" s="24">
        <v>63844</v>
      </c>
      <c r="C26" s="7"/>
      <c r="D26" s="10"/>
    </row>
    <row r="27" spans="1:4" ht="18" x14ac:dyDescent="0.3">
      <c r="A27" s="7" t="s">
        <v>55</v>
      </c>
      <c r="B27" s="24">
        <v>1495</v>
      </c>
      <c r="C27" s="9" t="s">
        <v>22</v>
      </c>
      <c r="D27" s="10"/>
    </row>
    <row r="28" spans="1:4" ht="18" x14ac:dyDescent="0.3">
      <c r="A28" s="7" t="s">
        <v>29</v>
      </c>
      <c r="B28" s="24">
        <v>2373</v>
      </c>
      <c r="C28" s="16" t="s">
        <v>86</v>
      </c>
      <c r="D28" s="10">
        <v>7640</v>
      </c>
    </row>
    <row r="29" spans="1:4" ht="18" x14ac:dyDescent="0.3">
      <c r="A29" s="7" t="s">
        <v>59</v>
      </c>
      <c r="B29" s="24">
        <v>881</v>
      </c>
      <c r="C29" s="16" t="s">
        <v>63</v>
      </c>
      <c r="D29" s="10">
        <v>6810</v>
      </c>
    </row>
    <row r="30" spans="1:4" ht="18" x14ac:dyDescent="0.3">
      <c r="A30" s="7" t="s">
        <v>78</v>
      </c>
      <c r="B30" s="24">
        <v>1368</v>
      </c>
      <c r="C30" s="7" t="s">
        <v>71</v>
      </c>
      <c r="D30" s="10">
        <v>5717</v>
      </c>
    </row>
    <row r="31" spans="1:4" ht="18" x14ac:dyDescent="0.3">
      <c r="A31" s="7"/>
      <c r="B31" s="24"/>
      <c r="C31" s="7" t="s">
        <v>25</v>
      </c>
      <c r="D31" s="10">
        <v>19805</v>
      </c>
    </row>
    <row r="32" spans="1:4" ht="18.600000000000001" thickBot="1" x14ac:dyDescent="0.35">
      <c r="A32" s="41" t="s">
        <v>52</v>
      </c>
      <c r="B32" s="42">
        <f>SUM(B26:B30)</f>
        <v>69961</v>
      </c>
      <c r="C32" s="7" t="s">
        <v>27</v>
      </c>
      <c r="D32" s="10">
        <v>2084</v>
      </c>
    </row>
    <row r="33" spans="1:4" ht="18" x14ac:dyDescent="0.3">
      <c r="A33" s="19" t="s">
        <v>34</v>
      </c>
      <c r="B33" s="24">
        <v>3090</v>
      </c>
      <c r="C33" s="7" t="s">
        <v>72</v>
      </c>
      <c r="D33" s="10">
        <v>3764</v>
      </c>
    </row>
    <row r="34" spans="1:4" ht="18" x14ac:dyDescent="0.3">
      <c r="A34" s="19" t="s">
        <v>35</v>
      </c>
      <c r="B34" s="25">
        <v>2481</v>
      </c>
      <c r="C34" s="7" t="s">
        <v>51</v>
      </c>
      <c r="D34" s="10">
        <v>261</v>
      </c>
    </row>
    <row r="35" spans="1:4" ht="18" x14ac:dyDescent="0.3">
      <c r="A35" s="19" t="s">
        <v>36</v>
      </c>
      <c r="B35" s="24">
        <v>1247</v>
      </c>
      <c r="C35" s="7"/>
      <c r="D35" s="10"/>
    </row>
    <row r="36" spans="1:4" ht="18.600000000000001" thickBot="1" x14ac:dyDescent="0.35">
      <c r="A36" s="19" t="s">
        <v>66</v>
      </c>
      <c r="B36" s="24">
        <v>2818</v>
      </c>
      <c r="C36" s="41" t="s">
        <v>53</v>
      </c>
      <c r="D36" s="42">
        <f>SUM(D25:D34)</f>
        <v>51977</v>
      </c>
    </row>
    <row r="37" spans="1:4" ht="18" x14ac:dyDescent="0.3">
      <c r="A37" s="19" t="s">
        <v>67</v>
      </c>
      <c r="B37" s="24">
        <v>328</v>
      </c>
      <c r="C37" s="9" t="s">
        <v>31</v>
      </c>
      <c r="D37" s="43"/>
    </row>
    <row r="38" spans="1:4" ht="18" x14ac:dyDescent="0.3">
      <c r="A38" s="19" t="s">
        <v>48</v>
      </c>
      <c r="B38" s="24">
        <v>180</v>
      </c>
      <c r="C38" s="7" t="s">
        <v>33</v>
      </c>
      <c r="D38" s="10">
        <v>1515</v>
      </c>
    </row>
    <row r="39" spans="1:4" ht="18" x14ac:dyDescent="0.3">
      <c r="A39" s="19"/>
      <c r="B39" s="44"/>
      <c r="C39" s="7" t="s">
        <v>57</v>
      </c>
      <c r="D39" s="25">
        <v>3750</v>
      </c>
    </row>
    <row r="40" spans="1:4" ht="18.600000000000001" thickBot="1" x14ac:dyDescent="0.35">
      <c r="A40" s="45" t="s">
        <v>38</v>
      </c>
      <c r="B40" s="42">
        <f>SUM(B33:B38)</f>
        <v>10144</v>
      </c>
      <c r="C40" s="7"/>
      <c r="D40" s="46"/>
    </row>
    <row r="41" spans="1:4" ht="18.600000000000001" thickBot="1" x14ac:dyDescent="0.35">
      <c r="A41" s="19" t="s">
        <v>49</v>
      </c>
      <c r="B41" s="11">
        <v>5000</v>
      </c>
      <c r="C41" s="47" t="s">
        <v>37</v>
      </c>
      <c r="D41" s="42">
        <f>SUM(D37:D40)</f>
        <v>5265</v>
      </c>
    </row>
    <row r="42" spans="1:4" ht="18" x14ac:dyDescent="0.3">
      <c r="A42" s="19" t="s">
        <v>82</v>
      </c>
      <c r="B42" s="11">
        <v>8</v>
      </c>
      <c r="C42" s="19" t="s">
        <v>87</v>
      </c>
      <c r="D42" s="48">
        <v>57</v>
      </c>
    </row>
    <row r="43" spans="1:4" ht="18" x14ac:dyDescent="0.3">
      <c r="A43" s="19"/>
      <c r="B43" s="11"/>
      <c r="C43" s="19" t="s">
        <v>39</v>
      </c>
      <c r="D43" s="20">
        <v>295</v>
      </c>
    </row>
    <row r="44" spans="1:4" ht="18.600000000000001" thickBot="1" x14ac:dyDescent="0.35">
      <c r="A44" s="45" t="s">
        <v>68</v>
      </c>
      <c r="B44" s="49">
        <f>B41+B42</f>
        <v>5008</v>
      </c>
      <c r="C44" s="19"/>
      <c r="D44" s="20"/>
    </row>
    <row r="45" spans="1:4" ht="18" x14ac:dyDescent="0.3">
      <c r="A45" s="19" t="s">
        <v>69</v>
      </c>
      <c r="B45" s="11">
        <v>8505</v>
      </c>
      <c r="C45" s="19"/>
      <c r="D45" s="50"/>
    </row>
    <row r="46" spans="1:4" ht="18" x14ac:dyDescent="0.3">
      <c r="A46" s="19"/>
      <c r="B46" s="11"/>
      <c r="C46" s="19"/>
      <c r="D46" s="20"/>
    </row>
    <row r="47" spans="1:4" ht="18.600000000000001" thickBot="1" x14ac:dyDescent="0.35">
      <c r="A47" s="45" t="s">
        <v>42</v>
      </c>
      <c r="B47" s="51">
        <f>B45</f>
        <v>8505</v>
      </c>
      <c r="C47" s="45" t="s">
        <v>41</v>
      </c>
      <c r="D47" s="51">
        <f>SUM(D42:D46)</f>
        <v>352</v>
      </c>
    </row>
    <row r="48" spans="1:4" ht="18.600000000000001" thickBot="1" x14ac:dyDescent="0.35">
      <c r="A48" s="52"/>
      <c r="B48" s="53"/>
      <c r="C48" s="54"/>
      <c r="D48" s="24"/>
    </row>
    <row r="49" spans="1:4" ht="18.600000000000001" thickBot="1" x14ac:dyDescent="0.35">
      <c r="A49" s="55" t="s">
        <v>44</v>
      </c>
      <c r="B49" s="56">
        <f>B21+B25+B32+B40+B44+B47</f>
        <v>128335</v>
      </c>
      <c r="C49" s="55" t="s">
        <v>43</v>
      </c>
      <c r="D49" s="56">
        <f>D23+D36+D41+D47</f>
        <v>136769</v>
      </c>
    </row>
    <row r="50" spans="1:4" ht="18.600000000000001" thickBot="1" x14ac:dyDescent="0.35">
      <c r="A50" s="32"/>
      <c r="B50" s="33"/>
      <c r="C50" s="57" t="s">
        <v>54</v>
      </c>
      <c r="D50" s="58">
        <f>+D49-B49</f>
        <v>8434</v>
      </c>
    </row>
    <row r="51" spans="1:4" x14ac:dyDescent="0.3">
      <c r="B51" s="12"/>
    </row>
    <row r="52" spans="1:4" x14ac:dyDescent="0.3">
      <c r="A52" s="36"/>
      <c r="D52" s="12"/>
    </row>
    <row r="53" spans="1:4" x14ac:dyDescent="0.3">
      <c r="A53" s="36"/>
      <c r="B53" s="36"/>
      <c r="C53" s="37"/>
      <c r="D53" s="37"/>
    </row>
  </sheetData>
  <mergeCells count="4">
    <mergeCell ref="A1:D2"/>
    <mergeCell ref="A4:B4"/>
    <mergeCell ref="C4:D4"/>
    <mergeCell ref="C53:D53"/>
  </mergeCells>
  <printOptions horizontalCentered="1"/>
  <pageMargins left="0.25" right="0.25" top="0.75" bottom="0.75" header="0.3" footer="0.3"/>
  <pageSetup paperSize="9" scale="7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PREVISIONNEL 2021</vt:lpstr>
      <vt:lpstr>BILAN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AAPPMA</dc:creator>
  <cp:lastModifiedBy>Utilisateur</cp:lastModifiedBy>
  <cp:lastPrinted>2021-03-08T08:57:26Z</cp:lastPrinted>
  <dcterms:created xsi:type="dcterms:W3CDTF">2019-03-13T12:42:29Z</dcterms:created>
  <dcterms:modified xsi:type="dcterms:W3CDTF">2021-03-08T12:42:14Z</dcterms:modified>
</cp:coreProperties>
</file>