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APPMA\Documents\A.A.P.P.M.A\AG et CA\AG 2020\"/>
    </mc:Choice>
  </mc:AlternateContent>
  <bookViews>
    <workbookView xWindow="0" yWindow="0" windowWidth="19200" windowHeight="11325"/>
  </bookViews>
  <sheets>
    <sheet name="20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1" l="1"/>
  <c r="H36" i="1"/>
  <c r="G35" i="1"/>
  <c r="H35" i="1" s="1"/>
  <c r="G34" i="1"/>
  <c r="H34" i="1" s="1"/>
  <c r="G33" i="1"/>
  <c r="H33" i="1" s="1"/>
  <c r="H38" i="1" s="1"/>
  <c r="F30" i="1"/>
  <c r="H28" i="1"/>
  <c r="H27" i="1"/>
  <c r="G27" i="1"/>
  <c r="H26" i="1"/>
  <c r="G26" i="1"/>
  <c r="H25" i="1"/>
  <c r="G25" i="1"/>
  <c r="H24" i="1"/>
  <c r="H30" i="1" s="1"/>
  <c r="G24" i="1"/>
  <c r="F21" i="1"/>
  <c r="F40" i="1" s="1"/>
  <c r="H20" i="1"/>
  <c r="H19" i="1"/>
  <c r="H18" i="1"/>
  <c r="H17" i="1"/>
  <c r="A17" i="1"/>
  <c r="H16" i="1"/>
  <c r="H15" i="1"/>
  <c r="G14" i="1"/>
  <c r="H14" i="1" s="1"/>
  <c r="H21" i="1" s="1"/>
  <c r="F11" i="1"/>
  <c r="H9" i="1"/>
  <c r="H8" i="1"/>
  <c r="G7" i="1"/>
  <c r="H7" i="1" s="1"/>
  <c r="G6" i="1"/>
  <c r="H6" i="1" s="1"/>
  <c r="G5" i="1"/>
  <c r="H5" i="1" s="1"/>
  <c r="H11" i="1" l="1"/>
  <c r="H40" i="1" s="1"/>
</calcChain>
</file>

<file path=xl/sharedStrings.xml><?xml version="1.0" encoding="utf-8"?>
<sst xmlns="http://schemas.openxmlformats.org/spreadsheetml/2006/main" count="80" uniqueCount="36">
  <si>
    <t>RECAPITULATIF DES EMPOISSONNEMENTS ANNEE 2019</t>
  </si>
  <si>
    <t>EMPOISSONEMENT</t>
  </si>
  <si>
    <t>DATE</t>
  </si>
  <si>
    <t>PROVENANCE</t>
  </si>
  <si>
    <t>PV</t>
  </si>
  <si>
    <t>CONTEXTE</t>
  </si>
  <si>
    <t>POIDS</t>
  </si>
  <si>
    <t>PRIX</t>
  </si>
  <si>
    <t>TOTAL</t>
  </si>
  <si>
    <t>UG D'OLORON SAINTE MARIE</t>
  </si>
  <si>
    <t>ARC EN CIEL PORTION</t>
  </si>
  <si>
    <t>pédéhourat</t>
  </si>
  <si>
    <t>X</t>
  </si>
  <si>
    <t>ouverture</t>
  </si>
  <si>
    <t>parcours jeunes</t>
  </si>
  <si>
    <t>ARC-EN-CIEL Truites de 25 - 30cm</t>
  </si>
  <si>
    <t>Truite des torrents</t>
  </si>
  <si>
    <t>Total Oloron</t>
  </si>
  <si>
    <t>UG DE NAVARRENX</t>
  </si>
  <si>
    <t>ARC-EN-CIEL Truites de 25cm</t>
  </si>
  <si>
    <t>ARC EN CIEL 200-500G</t>
  </si>
  <si>
    <t>INRA</t>
  </si>
  <si>
    <t>challenge no kill Nx</t>
  </si>
  <si>
    <t>repeuplement</t>
  </si>
  <si>
    <t>x</t>
  </si>
  <si>
    <t>Total Navarrenx</t>
  </si>
  <si>
    <t>UG DE SAUVETERRE DE BEARN</t>
  </si>
  <si>
    <t>ARC-EN-CIEL Truites de 30cm</t>
  </si>
  <si>
    <t>ARC-EN-CIEL Truites de 25cm (no kill 33)</t>
  </si>
  <si>
    <t>challenge pêche</t>
  </si>
  <si>
    <t>FARIO Truites de 25cm (no kill 33)</t>
  </si>
  <si>
    <t>Total Sauveterre</t>
  </si>
  <si>
    <t>UG DE SALIES DE BEARN</t>
  </si>
  <si>
    <t>Total Salies</t>
  </si>
  <si>
    <t xml:space="preserve">Fin validité CI sanitaire Truite des torrents : </t>
  </si>
  <si>
    <t>Date validité CI sanitaire Pédéhourat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</si>
</sst>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8" x14ac:knownFonts="1">
    <font>
      <sz val="10"/>
      <name val="Arial"/>
    </font>
    <font>
      <b/>
      <sz val="16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b/>
      <i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8" xfId="0" applyFont="1" applyBorder="1" applyAlignment="1">
      <alignment vertical="center"/>
    </xf>
    <xf numFmtId="14" fontId="0" fillId="0" borderId="8" xfId="0" applyNumberFormat="1" applyBorder="1" applyAlignment="1">
      <alignment vertical="center"/>
    </xf>
    <xf numFmtId="0" fontId="4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4" fontId="0" fillId="0" borderId="9" xfId="0" applyNumberForma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5" fillId="0" borderId="8" xfId="0" applyFont="1" applyBorder="1" applyAlignment="1">
      <alignment horizontal="right" vertical="center"/>
    </xf>
    <xf numFmtId="3" fontId="5" fillId="0" borderId="10" xfId="0" applyNumberFormat="1" applyFont="1" applyBorder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  <xf numFmtId="4" fontId="5" fillId="0" borderId="10" xfId="0" applyNumberFormat="1" applyFont="1" applyBorder="1" applyAlignment="1">
      <alignment vertical="center"/>
    </xf>
    <xf numFmtId="4" fontId="5" fillId="0" borderId="9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14" fontId="4" fillId="0" borderId="8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0" fontId="0" fillId="0" borderId="8" xfId="0" applyBorder="1" applyAlignment="1">
      <alignment vertical="center"/>
    </xf>
    <xf numFmtId="4" fontId="0" fillId="0" borderId="8" xfId="0" applyNumberForma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4" fontId="0" fillId="0" borderId="12" xfId="0" applyNumberFormat="1" applyBorder="1" applyAlignment="1">
      <alignment vertical="center"/>
    </xf>
    <xf numFmtId="4" fontId="0" fillId="0" borderId="12" xfId="0" applyNumberFormat="1" applyBorder="1" applyAlignment="1">
      <alignment horizontal="center" vertical="center"/>
    </xf>
    <xf numFmtId="4" fontId="0" fillId="0" borderId="13" xfId="0" applyNumberForma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3" fontId="5" fillId="0" borderId="4" xfId="0" applyNumberFormat="1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4" fontId="7" fillId="0" borderId="4" xfId="0" applyNumberFormat="1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tabSelected="1" zoomScale="85" zoomScaleNormal="8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E24" sqref="E24"/>
    </sheetView>
  </sheetViews>
  <sheetFormatPr baseColWidth="10" defaultColWidth="11.5703125" defaultRowHeight="12.75" x14ac:dyDescent="0.2"/>
  <cols>
    <col min="1" max="1" width="41.28515625" style="1" customWidth="1"/>
    <col min="2" max="2" width="13.7109375" style="1" customWidth="1"/>
    <col min="3" max="3" width="19.140625" style="1" customWidth="1"/>
    <col min="4" max="4" width="4.5703125" style="1" bestFit="1" customWidth="1"/>
    <col min="5" max="5" width="25.7109375" style="1" customWidth="1"/>
    <col min="6" max="7" width="9.5703125" style="1" customWidth="1"/>
    <col min="8" max="8" width="13.28515625" style="1" customWidth="1"/>
    <col min="9" max="16384" width="11.5703125" style="1"/>
  </cols>
  <sheetData>
    <row r="1" spans="1:10" ht="26.45" customHeight="1" thickBot="1" x14ac:dyDescent="0.25">
      <c r="A1" s="42" t="s">
        <v>0</v>
      </c>
      <c r="B1" s="43"/>
      <c r="C1" s="43"/>
      <c r="D1" s="43"/>
      <c r="E1" s="43"/>
      <c r="F1" s="43"/>
      <c r="G1" s="43"/>
      <c r="H1" s="44"/>
    </row>
    <row r="2" spans="1:10" ht="13.5" thickBot="1" x14ac:dyDescent="0.25"/>
    <row r="3" spans="1:10" s="5" customFormat="1" ht="40.9" customHeight="1" thickBot="1" x14ac:dyDescent="0.25">
      <c r="A3" s="2" t="s">
        <v>1</v>
      </c>
      <c r="B3" s="2" t="s">
        <v>2</v>
      </c>
      <c r="C3" s="3" t="s">
        <v>3</v>
      </c>
      <c r="D3" s="2" t="s">
        <v>4</v>
      </c>
      <c r="E3" s="2" t="s">
        <v>5</v>
      </c>
      <c r="F3" s="2" t="s">
        <v>6</v>
      </c>
      <c r="G3" s="3" t="s">
        <v>7</v>
      </c>
      <c r="H3" s="4" t="s">
        <v>8</v>
      </c>
    </row>
    <row r="4" spans="1:10" ht="24.6" customHeight="1" x14ac:dyDescent="0.2">
      <c r="A4" s="39" t="s">
        <v>9</v>
      </c>
      <c r="B4" s="40"/>
      <c r="C4" s="40"/>
      <c r="D4" s="40"/>
      <c r="E4" s="40"/>
      <c r="F4" s="40"/>
      <c r="G4" s="40"/>
      <c r="H4" s="41"/>
    </row>
    <row r="5" spans="1:10" x14ac:dyDescent="0.2">
      <c r="A5" s="6" t="s">
        <v>10</v>
      </c>
      <c r="B5" s="7">
        <v>43529</v>
      </c>
      <c r="C5" s="8" t="s">
        <v>11</v>
      </c>
      <c r="D5" s="9" t="s">
        <v>12</v>
      </c>
      <c r="E5" s="9" t="s">
        <v>13</v>
      </c>
      <c r="F5" s="10">
        <v>80</v>
      </c>
      <c r="G5" s="11">
        <f>4.75*1.055</f>
        <v>5.0112499999999995</v>
      </c>
      <c r="H5" s="12">
        <f>F5*G5</f>
        <v>400.9</v>
      </c>
    </row>
    <row r="6" spans="1:10" x14ac:dyDescent="0.2">
      <c r="A6" s="6" t="s">
        <v>10</v>
      </c>
      <c r="B6" s="7">
        <v>43565</v>
      </c>
      <c r="C6" s="8" t="s">
        <v>11</v>
      </c>
      <c r="D6" s="13" t="s">
        <v>12</v>
      </c>
      <c r="E6" s="14" t="s">
        <v>14</v>
      </c>
      <c r="F6" s="10">
        <v>80</v>
      </c>
      <c r="G6" s="11">
        <f>4.75*1.055</f>
        <v>5.0112499999999995</v>
      </c>
      <c r="H6" s="12">
        <f>F6*G6</f>
        <v>400.9</v>
      </c>
    </row>
    <row r="7" spans="1:10" x14ac:dyDescent="0.2">
      <c r="A7" s="6" t="s">
        <v>15</v>
      </c>
      <c r="B7" s="7">
        <v>43651</v>
      </c>
      <c r="C7" s="15" t="s">
        <v>16</v>
      </c>
      <c r="D7" s="9" t="s">
        <v>12</v>
      </c>
      <c r="E7" s="14" t="s">
        <v>14</v>
      </c>
      <c r="F7" s="10">
        <v>100</v>
      </c>
      <c r="G7" s="11">
        <f>4.5*1.055</f>
        <v>4.7474999999999996</v>
      </c>
      <c r="H7" s="12">
        <f>F7*G7</f>
        <v>474.74999999999994</v>
      </c>
    </row>
    <row r="8" spans="1:10" x14ac:dyDescent="0.2">
      <c r="A8" s="6" t="s">
        <v>15</v>
      </c>
      <c r="B8" s="7">
        <v>43665</v>
      </c>
      <c r="C8" s="15" t="s">
        <v>16</v>
      </c>
      <c r="D8" s="13" t="s">
        <v>12</v>
      </c>
      <c r="E8" s="14" t="s">
        <v>14</v>
      </c>
      <c r="F8" s="10">
        <v>40</v>
      </c>
      <c r="G8" s="11">
        <v>4.7476000000000003</v>
      </c>
      <c r="H8" s="12">
        <f>F8*G8</f>
        <v>189.904</v>
      </c>
    </row>
    <row r="9" spans="1:10" x14ac:dyDescent="0.2">
      <c r="A9" s="6" t="s">
        <v>15</v>
      </c>
      <c r="B9" s="7">
        <v>43676</v>
      </c>
      <c r="C9" s="8" t="s">
        <v>16</v>
      </c>
      <c r="D9" s="9" t="s">
        <v>12</v>
      </c>
      <c r="E9" s="14" t="s">
        <v>14</v>
      </c>
      <c r="F9" s="10">
        <v>40</v>
      </c>
      <c r="G9" s="11">
        <v>4.7476000000000003</v>
      </c>
      <c r="H9" s="12">
        <f>F9*G9</f>
        <v>189.904</v>
      </c>
    </row>
    <row r="10" spans="1:10" x14ac:dyDescent="0.2">
      <c r="A10" s="6"/>
      <c r="B10" s="7"/>
      <c r="C10" s="8"/>
      <c r="D10" s="9"/>
      <c r="E10" s="14"/>
      <c r="F10" s="10"/>
      <c r="G10" s="11"/>
      <c r="H10" s="12"/>
    </row>
    <row r="11" spans="1:10" x14ac:dyDescent="0.2">
      <c r="A11" s="16" t="s">
        <v>17</v>
      </c>
      <c r="B11" s="16"/>
      <c r="C11" s="15"/>
      <c r="D11" s="9"/>
      <c r="E11" s="9"/>
      <c r="F11" s="17">
        <f>SUM(F5:F10)</f>
        <v>340</v>
      </c>
      <c r="G11" s="18"/>
      <c r="H11" s="19">
        <f>SUM(H5:H10)</f>
        <v>1656.3579999999999</v>
      </c>
    </row>
    <row r="12" spans="1:10" x14ac:dyDescent="0.2">
      <c r="A12" s="16"/>
      <c r="B12" s="16"/>
      <c r="C12" s="15"/>
      <c r="D12" s="9"/>
      <c r="E12" s="9"/>
      <c r="F12" s="10"/>
      <c r="G12" s="18"/>
      <c r="H12" s="20"/>
    </row>
    <row r="13" spans="1:10" ht="24.6" customHeight="1" x14ac:dyDescent="0.2">
      <c r="A13" s="39" t="s">
        <v>18</v>
      </c>
      <c r="B13" s="40"/>
      <c r="C13" s="40"/>
      <c r="D13" s="40"/>
      <c r="E13" s="40"/>
      <c r="F13" s="40"/>
      <c r="G13" s="40"/>
      <c r="H13" s="41"/>
    </row>
    <row r="14" spans="1:10" x14ac:dyDescent="0.2">
      <c r="A14" s="6" t="s">
        <v>19</v>
      </c>
      <c r="B14" s="7">
        <v>43530</v>
      </c>
      <c r="C14" s="15" t="s">
        <v>16</v>
      </c>
      <c r="D14" s="9" t="s">
        <v>12</v>
      </c>
      <c r="E14" s="9" t="s">
        <v>13</v>
      </c>
      <c r="F14" s="10">
        <v>100</v>
      </c>
      <c r="G14" s="11">
        <f>4.5*1.055</f>
        <v>4.7474999999999996</v>
      </c>
      <c r="H14" s="12">
        <f>G14*F14</f>
        <v>474.74999999999994</v>
      </c>
    </row>
    <row r="15" spans="1:10" x14ac:dyDescent="0.2">
      <c r="A15" s="6" t="s">
        <v>20</v>
      </c>
      <c r="B15" s="7">
        <v>43616</v>
      </c>
      <c r="C15" s="15" t="s">
        <v>21</v>
      </c>
      <c r="D15" s="9" t="s">
        <v>12</v>
      </c>
      <c r="E15" s="15" t="s">
        <v>22</v>
      </c>
      <c r="F15" s="10">
        <v>100</v>
      </c>
      <c r="G15" s="11">
        <v>4.6150000000000002</v>
      </c>
      <c r="H15" s="12">
        <f t="shared" ref="H15:H19" si="0">F15*G15</f>
        <v>461.5</v>
      </c>
      <c r="I15" s="21"/>
      <c r="J15" s="21"/>
    </row>
    <row r="16" spans="1:10" x14ac:dyDescent="0.2">
      <c r="A16" s="6" t="s">
        <v>20</v>
      </c>
      <c r="B16" s="7">
        <v>43655</v>
      </c>
      <c r="C16" s="15" t="s">
        <v>21</v>
      </c>
      <c r="D16" s="9" t="s">
        <v>12</v>
      </c>
      <c r="E16" s="8" t="s">
        <v>23</v>
      </c>
      <c r="F16" s="10">
        <v>150</v>
      </c>
      <c r="G16" s="11">
        <v>4.1035000000000004</v>
      </c>
      <c r="H16" s="12">
        <f t="shared" si="0"/>
        <v>615.52500000000009</v>
      </c>
    </row>
    <row r="17" spans="1:9" x14ac:dyDescent="0.2">
      <c r="A17" s="6" t="str">
        <f>$A$16</f>
        <v>ARC EN CIEL 200-500G</v>
      </c>
      <c r="B17" s="22">
        <v>43689</v>
      </c>
      <c r="C17" s="8" t="s">
        <v>21</v>
      </c>
      <c r="D17" s="23" t="s">
        <v>24</v>
      </c>
      <c r="E17" s="9" t="s">
        <v>23</v>
      </c>
      <c r="F17" s="24">
        <v>150</v>
      </c>
      <c r="G17" s="11">
        <v>4.5149333</v>
      </c>
      <c r="H17" s="12">
        <f t="shared" si="0"/>
        <v>677.23999500000002</v>
      </c>
    </row>
    <row r="18" spans="1:9" x14ac:dyDescent="0.2">
      <c r="A18" s="6"/>
      <c r="B18" s="6"/>
      <c r="C18" s="15"/>
      <c r="D18" s="9"/>
      <c r="F18" s="10"/>
      <c r="G18" s="11"/>
      <c r="H18" s="12">
        <f t="shared" si="0"/>
        <v>0</v>
      </c>
    </row>
    <row r="19" spans="1:9" x14ac:dyDescent="0.2">
      <c r="A19" s="6"/>
      <c r="B19" s="22"/>
      <c r="C19" s="15"/>
      <c r="D19" s="9"/>
      <c r="E19" s="25"/>
      <c r="F19" s="10"/>
      <c r="G19" s="11"/>
      <c r="H19" s="12">
        <f t="shared" si="0"/>
        <v>0</v>
      </c>
    </row>
    <row r="20" spans="1:9" x14ac:dyDescent="0.2">
      <c r="A20" s="6"/>
      <c r="B20" s="22"/>
      <c r="C20" s="15"/>
      <c r="D20" s="9"/>
      <c r="E20" s="25"/>
      <c r="F20" s="10"/>
      <c r="G20" s="11"/>
      <c r="H20" s="26">
        <f>F18*G18</f>
        <v>0</v>
      </c>
    </row>
    <row r="21" spans="1:9" x14ac:dyDescent="0.2">
      <c r="A21" s="16" t="s">
        <v>25</v>
      </c>
      <c r="B21" s="16"/>
      <c r="C21" s="15"/>
      <c r="D21" s="9"/>
      <c r="E21" s="9"/>
      <c r="F21" s="17">
        <f>SUM(F14:F17)</f>
        <v>500</v>
      </c>
      <c r="G21" s="18"/>
      <c r="H21" s="19">
        <f>SUM(H14:H20)</f>
        <v>2229.014995</v>
      </c>
    </row>
    <row r="22" spans="1:9" x14ac:dyDescent="0.2">
      <c r="A22" s="16"/>
      <c r="B22" s="16"/>
      <c r="C22" s="15"/>
      <c r="D22" s="9"/>
      <c r="E22" s="9"/>
      <c r="F22" s="10"/>
      <c r="G22" s="18"/>
      <c r="H22" s="20"/>
    </row>
    <row r="23" spans="1:9" ht="24.6" customHeight="1" x14ac:dyDescent="0.2">
      <c r="A23" s="39" t="s">
        <v>26</v>
      </c>
      <c r="B23" s="40"/>
      <c r="C23" s="40"/>
      <c r="D23" s="40"/>
      <c r="E23" s="40"/>
      <c r="F23" s="40"/>
      <c r="G23" s="40"/>
      <c r="H23" s="41"/>
    </row>
    <row r="24" spans="1:9" x14ac:dyDescent="0.2">
      <c r="A24" s="6" t="s">
        <v>19</v>
      </c>
      <c r="B24" s="7">
        <v>43531</v>
      </c>
      <c r="C24" s="15" t="s">
        <v>16</v>
      </c>
      <c r="D24" s="9" t="s">
        <v>12</v>
      </c>
      <c r="E24" s="9" t="s">
        <v>13</v>
      </c>
      <c r="F24" s="10">
        <v>250</v>
      </c>
      <c r="G24" s="11">
        <f>5*1.055</f>
        <v>5.2749999999999995</v>
      </c>
      <c r="H24" s="12">
        <f>F24*G24</f>
        <v>1318.7499999999998</v>
      </c>
    </row>
    <row r="25" spans="1:9" x14ac:dyDescent="0.2">
      <c r="A25" s="6" t="s">
        <v>27</v>
      </c>
      <c r="B25" s="7">
        <v>43601</v>
      </c>
      <c r="C25" s="15" t="s">
        <v>16</v>
      </c>
      <c r="D25" s="9" t="s">
        <v>12</v>
      </c>
      <c r="E25" s="15" t="s">
        <v>23</v>
      </c>
      <c r="F25" s="10">
        <v>100</v>
      </c>
      <c r="G25" s="11">
        <f>5*1.055</f>
        <v>5.2749999999999995</v>
      </c>
      <c r="H25" s="12">
        <f>F25*G25</f>
        <v>527.5</v>
      </c>
    </row>
    <row r="26" spans="1:9" x14ac:dyDescent="0.2">
      <c r="A26" s="6" t="s">
        <v>28</v>
      </c>
      <c r="B26" s="7">
        <v>43609</v>
      </c>
      <c r="C26" s="15" t="s">
        <v>16</v>
      </c>
      <c r="D26" s="9" t="s">
        <v>24</v>
      </c>
      <c r="E26" s="15" t="s">
        <v>29</v>
      </c>
      <c r="F26" s="10">
        <v>120</v>
      </c>
      <c r="G26" s="11">
        <f>5*1.055</f>
        <v>5.2749999999999995</v>
      </c>
      <c r="H26" s="12">
        <f>F26*G26</f>
        <v>632.99999999999989</v>
      </c>
      <c r="I26" s="21"/>
    </row>
    <row r="27" spans="1:9" x14ac:dyDescent="0.2">
      <c r="A27" s="6" t="s">
        <v>30</v>
      </c>
      <c r="B27" s="7">
        <v>43609</v>
      </c>
      <c r="C27" s="15" t="s">
        <v>16</v>
      </c>
      <c r="D27" s="9" t="s">
        <v>24</v>
      </c>
      <c r="E27" s="15" t="s">
        <v>29</v>
      </c>
      <c r="F27" s="10">
        <v>60</v>
      </c>
      <c r="G27" s="11">
        <f>8.2*1.055</f>
        <v>8.650999999999998</v>
      </c>
      <c r="H27" s="12">
        <f>F27*G27</f>
        <v>519.05999999999983</v>
      </c>
    </row>
    <row r="28" spans="1:9" x14ac:dyDescent="0.2">
      <c r="A28" s="6"/>
      <c r="B28" s="7"/>
      <c r="C28" s="8"/>
      <c r="D28" s="9"/>
      <c r="E28" s="9"/>
      <c r="F28" s="10"/>
      <c r="G28" s="11"/>
      <c r="H28" s="12">
        <f>F28*G28</f>
        <v>0</v>
      </c>
    </row>
    <row r="29" spans="1:9" x14ac:dyDescent="0.2">
      <c r="A29" s="6"/>
      <c r="B29" s="7"/>
      <c r="C29" s="8"/>
      <c r="D29" s="9"/>
      <c r="E29" s="9"/>
      <c r="F29" s="10"/>
      <c r="G29" s="11"/>
      <c r="H29" s="12"/>
    </row>
    <row r="30" spans="1:9" x14ac:dyDescent="0.2">
      <c r="A30" s="16" t="s">
        <v>31</v>
      </c>
      <c r="B30" s="16"/>
      <c r="C30" s="15"/>
      <c r="D30" s="9"/>
      <c r="E30" s="9"/>
      <c r="F30" s="17">
        <f>SUM(F24:F28)</f>
        <v>530</v>
      </c>
      <c r="G30" s="18"/>
      <c r="H30" s="19">
        <f>SUM(H24:H29)</f>
        <v>2998.3099999999995</v>
      </c>
    </row>
    <row r="31" spans="1:9" x14ac:dyDescent="0.2">
      <c r="A31" s="16"/>
      <c r="B31" s="16"/>
      <c r="C31" s="15"/>
      <c r="D31" s="9"/>
      <c r="E31" s="9"/>
      <c r="F31" s="10"/>
      <c r="G31" s="18"/>
      <c r="H31" s="12"/>
    </row>
    <row r="32" spans="1:9" ht="24.6" customHeight="1" x14ac:dyDescent="0.2">
      <c r="A32" s="39" t="s">
        <v>32</v>
      </c>
      <c r="B32" s="40"/>
      <c r="C32" s="40"/>
      <c r="D32" s="40"/>
      <c r="E32" s="40"/>
      <c r="F32" s="40"/>
      <c r="G32" s="40"/>
      <c r="H32" s="41"/>
    </row>
    <row r="33" spans="1:8" x14ac:dyDescent="0.2">
      <c r="A33" s="6" t="s">
        <v>19</v>
      </c>
      <c r="B33" s="7">
        <v>43531</v>
      </c>
      <c r="C33" s="15" t="s">
        <v>16</v>
      </c>
      <c r="D33" s="9" t="s">
        <v>12</v>
      </c>
      <c r="E33" s="9" t="s">
        <v>13</v>
      </c>
      <c r="F33" s="10">
        <v>250</v>
      </c>
      <c r="G33" s="11">
        <f>5*1.055</f>
        <v>5.2749999999999995</v>
      </c>
      <c r="H33" s="12">
        <f>F33*G33</f>
        <v>1318.7499999999998</v>
      </c>
    </row>
    <row r="34" spans="1:8" x14ac:dyDescent="0.2">
      <c r="A34" s="6" t="s">
        <v>27</v>
      </c>
      <c r="B34" s="7">
        <v>43568</v>
      </c>
      <c r="C34" s="15" t="s">
        <v>16</v>
      </c>
      <c r="D34" s="13" t="s">
        <v>24</v>
      </c>
      <c r="E34" s="9"/>
      <c r="F34" s="10">
        <v>150</v>
      </c>
      <c r="G34" s="11">
        <f>4.5*1.055</f>
        <v>4.7474999999999996</v>
      </c>
      <c r="H34" s="12">
        <f>F34*G34</f>
        <v>712.12499999999989</v>
      </c>
    </row>
    <row r="35" spans="1:8" x14ac:dyDescent="0.2">
      <c r="A35" s="6"/>
      <c r="B35" s="7">
        <v>43601</v>
      </c>
      <c r="C35" s="15" t="s">
        <v>16</v>
      </c>
      <c r="D35" s="9" t="s">
        <v>12</v>
      </c>
      <c r="E35" s="27" t="s">
        <v>23</v>
      </c>
      <c r="F35" s="10">
        <v>120</v>
      </c>
      <c r="G35" s="11">
        <f>5*1.055</f>
        <v>5.2749999999999995</v>
      </c>
      <c r="H35" s="12">
        <f>F35*G35</f>
        <v>632.99999999999989</v>
      </c>
    </row>
    <row r="36" spans="1:8" x14ac:dyDescent="0.2">
      <c r="A36" s="6"/>
      <c r="B36" s="7"/>
      <c r="C36" s="15"/>
      <c r="D36" s="9"/>
      <c r="E36" s="13"/>
      <c r="F36" s="10"/>
      <c r="G36" s="11"/>
      <c r="H36" s="12">
        <f>F36*G36</f>
        <v>0</v>
      </c>
    </row>
    <row r="37" spans="1:8" x14ac:dyDescent="0.2">
      <c r="A37" s="6"/>
      <c r="B37" s="7"/>
      <c r="C37" s="15"/>
      <c r="D37" s="9"/>
      <c r="E37" s="13"/>
      <c r="F37" s="10"/>
      <c r="G37" s="11"/>
      <c r="H37" s="12"/>
    </row>
    <row r="38" spans="1:8" x14ac:dyDescent="0.2">
      <c r="A38" s="16" t="s">
        <v>33</v>
      </c>
      <c r="B38" s="7"/>
      <c r="C38" s="8"/>
      <c r="D38" s="9"/>
      <c r="E38" s="25"/>
      <c r="F38" s="17">
        <f>SUM(F33:F36)</f>
        <v>520</v>
      </c>
      <c r="G38" s="18"/>
      <c r="H38" s="19">
        <f>SUM(H33:H37)</f>
        <v>2663.8749999999995</v>
      </c>
    </row>
    <row r="39" spans="1:8" ht="13.5" thickBot="1" x14ac:dyDescent="0.25">
      <c r="A39" s="28"/>
      <c r="B39" s="28"/>
      <c r="C39" s="29"/>
      <c r="D39" s="30"/>
      <c r="E39" s="9"/>
      <c r="F39" s="31"/>
      <c r="G39" s="32"/>
      <c r="H39" s="33"/>
    </row>
    <row r="40" spans="1:8" ht="17.45" customHeight="1" thickBot="1" x14ac:dyDescent="0.25">
      <c r="A40" s="34" t="s">
        <v>34</v>
      </c>
      <c r="B40" s="35"/>
      <c r="C40" s="35" t="s">
        <v>35</v>
      </c>
      <c r="D40" s="35"/>
      <c r="E40" s="35"/>
      <c r="F40" s="36">
        <f>F21+F30+F38+F11</f>
        <v>1890</v>
      </c>
      <c r="G40" s="37"/>
      <c r="H40" s="38">
        <f>H11+H21+H30+H38</f>
        <v>9547.5579949999992</v>
      </c>
    </row>
    <row r="44" spans="1:8" x14ac:dyDescent="0.2">
      <c r="F44" s="21"/>
    </row>
  </sheetData>
  <mergeCells count="5">
    <mergeCell ref="A1:H1"/>
    <mergeCell ref="A4:H4"/>
    <mergeCell ref="A13:H13"/>
    <mergeCell ref="A23:H23"/>
    <mergeCell ref="A32:H32"/>
  </mergeCells>
  <printOptions horizontalCentered="1"/>
  <pageMargins left="0.23622047244094491" right="0.23622047244094491" top="0.16" bottom="0.19685039370078741" header="0" footer="0"/>
  <pageSetup paperSize="9" scale="96" orientation="landscape" r:id="rId1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AAPPMA</dc:creator>
  <cp:lastModifiedBy>AAPPMA</cp:lastModifiedBy>
  <cp:lastPrinted>2020-02-04T09:39:05Z</cp:lastPrinted>
  <dcterms:created xsi:type="dcterms:W3CDTF">2019-11-29T13:31:44Z</dcterms:created>
  <dcterms:modified xsi:type="dcterms:W3CDTF">2020-02-04T09:41:28Z</dcterms:modified>
</cp:coreProperties>
</file>